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Лист3 (2)" sheetId="4" r:id="rId1"/>
  </sheets>
  <definedNames>
    <definedName name="_xlnm._FilterDatabase" localSheetId="0" hidden="1">'Лист3 (2)'!$A$7:$G$64</definedName>
    <definedName name="_xlnm.Print_Titles" localSheetId="0">'Лист3 (2)'!$6:$7</definedName>
    <definedName name="_xlnm.Print_Area" localSheetId="0">'Лист3 (2)'!$A$1:$L$65</definedName>
  </definedNames>
  <calcPr calcId="125725"/>
</workbook>
</file>

<file path=xl/calcChain.xml><?xml version="1.0" encoding="utf-8"?>
<calcChain xmlns="http://schemas.openxmlformats.org/spreadsheetml/2006/main">
  <c r="L10" i="4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9"/>
  <c r="K8"/>
  <c r="H25" l="1"/>
  <c r="H29"/>
  <c r="H30"/>
  <c r="H47"/>
  <c r="H58"/>
  <c r="F10" l="1"/>
  <c r="G10" s="1"/>
  <c r="H10" s="1"/>
  <c r="F11"/>
  <c r="G11" s="1"/>
  <c r="H11" s="1"/>
  <c r="F12"/>
  <c r="G12" s="1"/>
  <c r="H12" s="1"/>
  <c r="F13"/>
  <c r="G13" s="1"/>
  <c r="H13" s="1"/>
  <c r="F14"/>
  <c r="G14" s="1"/>
  <c r="H14" s="1"/>
  <c r="F15"/>
  <c r="G15" s="1"/>
  <c r="H15" s="1"/>
  <c r="F16"/>
  <c r="H16" s="1"/>
  <c r="F17"/>
  <c r="G17" s="1"/>
  <c r="H17" s="1"/>
  <c r="F18"/>
  <c r="G18" s="1"/>
  <c r="H18" s="1"/>
  <c r="F19"/>
  <c r="G19" s="1"/>
  <c r="H19" s="1"/>
  <c r="F20"/>
  <c r="G20" s="1"/>
  <c r="H20" s="1"/>
  <c r="F21"/>
  <c r="G21" s="1"/>
  <c r="H21" s="1"/>
  <c r="F22"/>
  <c r="G22" s="1"/>
  <c r="H22" s="1"/>
  <c r="F23"/>
  <c r="G23" s="1"/>
  <c r="H23" s="1"/>
  <c r="F24"/>
  <c r="G24" s="1"/>
  <c r="H24" s="1"/>
  <c r="F25"/>
  <c r="F26"/>
  <c r="G26" s="1"/>
  <c r="H26" s="1"/>
  <c r="F27"/>
  <c r="G27" s="1"/>
  <c r="H27" s="1"/>
  <c r="F28"/>
  <c r="G28" s="1"/>
  <c r="F29"/>
  <c r="F30"/>
  <c r="F31"/>
  <c r="G31" s="1"/>
  <c r="H31" s="1"/>
  <c r="F32"/>
  <c r="G32" s="1"/>
  <c r="H32" s="1"/>
  <c r="F33"/>
  <c r="G33" s="1"/>
  <c r="H33" s="1"/>
  <c r="F34"/>
  <c r="G34" s="1"/>
  <c r="H34" s="1"/>
  <c r="F35"/>
  <c r="G35" s="1"/>
  <c r="H35" s="1"/>
  <c r="F36"/>
  <c r="G36" s="1"/>
  <c r="H36" s="1"/>
  <c r="F37"/>
  <c r="G37" s="1"/>
  <c r="H37" s="1"/>
  <c r="F38"/>
  <c r="G38" s="1"/>
  <c r="H38" s="1"/>
  <c r="F39"/>
  <c r="G39" s="1"/>
  <c r="H39" s="1"/>
  <c r="F40"/>
  <c r="G40" s="1"/>
  <c r="H40" s="1"/>
  <c r="F41"/>
  <c r="G41" s="1"/>
  <c r="H41" s="1"/>
  <c r="F42"/>
  <c r="G42" s="1"/>
  <c r="H42" s="1"/>
  <c r="F43"/>
  <c r="G43" s="1"/>
  <c r="H43" s="1"/>
  <c r="F44"/>
  <c r="G44" s="1"/>
  <c r="H44" s="1"/>
  <c r="F45"/>
  <c r="G45" s="1"/>
  <c r="H45" s="1"/>
  <c r="F46"/>
  <c r="G46" s="1"/>
  <c r="H46" s="1"/>
  <c r="F47"/>
  <c r="F48"/>
  <c r="G48" s="1"/>
  <c r="H48" s="1"/>
  <c r="F49"/>
  <c r="G49" s="1"/>
  <c r="H49" s="1"/>
  <c r="F50"/>
  <c r="G50" s="1"/>
  <c r="H50" s="1"/>
  <c r="F51"/>
  <c r="G51" s="1"/>
  <c r="H51" s="1"/>
  <c r="F52"/>
  <c r="G52" s="1"/>
  <c r="H52" s="1"/>
  <c r="F53"/>
  <c r="G53" s="1"/>
  <c r="H53" s="1"/>
  <c r="F54"/>
  <c r="G54" s="1"/>
  <c r="H54" s="1"/>
  <c r="F55"/>
  <c r="G55" s="1"/>
  <c r="H55" s="1"/>
  <c r="F56"/>
  <c r="G56" s="1"/>
  <c r="H56" s="1"/>
  <c r="F57"/>
  <c r="G57" s="1"/>
  <c r="H57" s="1"/>
  <c r="F58"/>
  <c r="F59"/>
  <c r="G59" s="1"/>
  <c r="H59" s="1"/>
  <c r="F60"/>
  <c r="G60" s="1"/>
  <c r="H60" s="1"/>
  <c r="F61"/>
  <c r="G61" s="1"/>
  <c r="H61" s="1"/>
  <c r="F62"/>
  <c r="G62" s="1"/>
  <c r="H62" s="1"/>
  <c r="F63"/>
  <c r="G63" s="1"/>
  <c r="H63" s="1"/>
  <c r="F64"/>
  <c r="G64" s="1"/>
  <c r="H64" s="1"/>
  <c r="D8"/>
  <c r="H28" l="1"/>
  <c r="F9"/>
  <c r="G9" s="1"/>
  <c r="H9" s="1"/>
  <c r="M8"/>
  <c r="I8"/>
  <c r="G8" l="1"/>
  <c r="H8"/>
  <c r="J10" l="1"/>
  <c r="J11"/>
  <c r="J14"/>
  <c r="J15"/>
  <c r="J17"/>
  <c r="J19"/>
  <c r="J21"/>
  <c r="J23"/>
  <c r="J26"/>
  <c r="J30"/>
  <c r="J32"/>
  <c r="J34"/>
  <c r="J36"/>
  <c r="J37"/>
  <c r="J39"/>
  <c r="J41"/>
  <c r="J44"/>
  <c r="J47"/>
  <c r="J48"/>
  <c r="J51"/>
  <c r="J52"/>
  <c r="J54"/>
  <c r="J55"/>
  <c r="J57"/>
  <c r="J60"/>
  <c r="J61"/>
  <c r="J63"/>
  <c r="J9"/>
  <c r="J12"/>
  <c r="J13"/>
  <c r="J16"/>
  <c r="J18"/>
  <c r="J20"/>
  <c r="J22"/>
  <c r="J24"/>
  <c r="J25"/>
  <c r="J27"/>
  <c r="J29"/>
  <c r="J31"/>
  <c r="J33"/>
  <c r="J35"/>
  <c r="J38"/>
  <c r="J40"/>
  <c r="J42"/>
  <c r="J43"/>
  <c r="J45"/>
  <c r="J46"/>
  <c r="J49"/>
  <c r="J50"/>
  <c r="J53"/>
  <c r="J56"/>
  <c r="J58"/>
  <c r="J62"/>
  <c r="J64"/>
  <c r="J59"/>
  <c r="J28"/>
  <c r="L8" l="1"/>
  <c r="J8"/>
</calcChain>
</file>

<file path=xl/sharedStrings.xml><?xml version="1.0" encoding="utf-8"?>
<sst xmlns="http://schemas.openxmlformats.org/spreadsheetml/2006/main" count="72" uniqueCount="72">
  <si>
    <t>Субъект РФ</t>
  </si>
  <si>
    <t>Республика Адыгея</t>
  </si>
  <si>
    <t>Республика Алтай</t>
  </si>
  <si>
    <t>Республика Бурятия</t>
  </si>
  <si>
    <t>Кабардино-Балкарская Республика</t>
  </si>
  <si>
    <t>Республика Коми</t>
  </si>
  <si>
    <t>Республика Крым</t>
  </si>
  <si>
    <t>Республика Мордовия</t>
  </si>
  <si>
    <t>Республика Саха (Якутия)</t>
  </si>
  <si>
    <t>Республика Татарстан (Татарстан)</t>
  </si>
  <si>
    <t>Удмуртская Республика</t>
  </si>
  <si>
    <t>Чеченская Республика</t>
  </si>
  <si>
    <t>Чувашская Республика - Чувашия</t>
  </si>
  <si>
    <t>Алтайский край</t>
  </si>
  <si>
    <t>Камчатский край</t>
  </si>
  <si>
    <t>Краснодарский край</t>
  </si>
  <si>
    <t>Красноярский край</t>
  </si>
  <si>
    <t>Хабаровский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</si>
  <si>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</si>
  <si>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</si>
  <si>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</si>
  <si>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</si>
  <si>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</si>
  <si>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</si>
  <si>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Воронежская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</si>
  <si>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</si>
  <si>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</si>
  <si>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</si>
  <si>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</si>
  <si>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Костромская область</t>
  </si>
  <si>
    <t>Курганская область</t>
  </si>
  <si>
    <t>Курская область</t>
  </si>
  <si>
    <t>Липецкая область</t>
  </si>
  <si>
    <t>Магаданская область</t>
  </si>
  <si>
    <t>Омская область</t>
  </si>
  <si>
    <t>Псковская область</t>
  </si>
  <si>
    <t>Самарская область</t>
  </si>
  <si>
    <t>Сахалинская область</t>
  </si>
  <si>
    <t>Саратовская область</t>
  </si>
  <si>
    <t>Свердловская область</t>
  </si>
  <si>
    <t>Тамбовская область</t>
  </si>
  <si>
    <t>Ульяновская область</t>
  </si>
  <si>
    <t>Объем межбюджетного трансферта</t>
  </si>
  <si>
    <t>Размер средств федерального бюджета,
тыс. рублей
(ВСЕГО)</t>
  </si>
  <si>
    <t>ИТОГО:</t>
  </si>
  <si>
    <t>№ п/п</t>
  </si>
  <si>
    <t>Пензенская область</t>
  </si>
  <si>
    <t>Рязанская область</t>
  </si>
  <si>
    <t>Округленный объем средств субъекта Российской Федерации</t>
  </si>
  <si>
    <t>тыс. рублей</t>
  </si>
  <si>
    <t>Республика Северная Осетия (Алания)</t>
  </si>
  <si>
    <t>Республика Тыва</t>
  </si>
  <si>
    <t>Мурманская область</t>
  </si>
  <si>
    <t>Нижегородская область</t>
  </si>
  <si>
    <t>Ненецкий автономный округ</t>
  </si>
  <si>
    <t>Ханты-Мансийский автономный округ-Югра</t>
  </si>
  <si>
    <t>Минимальный объем финанисрвоания расходного обязательства субъекта</t>
  </si>
  <si>
    <t>Расчет распределения субсидий из федерального бюджета бюджетам субъектов Российской Федерации в целях софинансирования расходных обязательств субъектов Российской Федерации, связанных с реализацией мероприятий, включенных в государственные программы (подпрограммы) субъектов Российской Федерации по формированию системы комплексной реабилитации и абилитации инвалидов, в том числе детей-инвалидов
 в 2019 году</t>
  </si>
  <si>
    <t>Региональный коэффициент 
(Ni)</t>
  </si>
  <si>
    <t xml:space="preserve">Предельный уровень софинансирования расходных обязательств субъектов
(Li)
</t>
  </si>
  <si>
    <t>Численность инвалидов 
(Ki)</t>
  </si>
  <si>
    <t>Численность инвалидов с учетом регионального коэффициента  (Ni x Кi)</t>
  </si>
  <si>
    <t>Округленное значение 
(Ni x Кi)</t>
  </si>
  <si>
    <t>Числитель 
(Ni x Кi x Li)</t>
  </si>
  <si>
    <t>Республика Хакасия</t>
  </si>
  <si>
    <t>Астраханская область</t>
  </si>
  <si>
    <t>Ивановская область</t>
  </si>
  <si>
    <t>Новосибирская область</t>
  </si>
  <si>
    <t>Орловская область</t>
  </si>
  <si>
    <t>Пермский край</t>
  </si>
  <si>
    <t>Тюменская область</t>
  </si>
  <si>
    <t>Округленное значение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</si>
</sst>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" fontId="0" fillId="9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4" fontId="5" fillId="7" borderId="5" xfId="0" applyNumberFormat="1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164" fontId="5" fillId="7" borderId="5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165" fontId="5" fillId="7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4" borderId="0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</cellXfs>
  <cellStyles count="12">
    <cellStyle name="Обычный" xfId="0" builtinId="0"/>
    <cellStyle name="Обычный 2" xfId="2"/>
    <cellStyle name="Обычный 2 2" xfId="7"/>
    <cellStyle name="Обычный 3" xfId="4"/>
    <cellStyle name="Обычный 3 2" xfId="8"/>
    <cellStyle name="Обычный 4" xfId="3"/>
    <cellStyle name="Обычный 4 2" xfId="6"/>
    <cellStyle name="Обычный 4 3" xfId="9"/>
    <cellStyle name="Обычный 5" xfId="5"/>
    <cellStyle name="Обычный 5 2" xfId="10"/>
    <cellStyle name="Обычный 6" xfId="1"/>
    <cellStyle name="Обычный 6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="90" zoomScaleNormal="100" zoomScaleSheetLayoutView="90" workbookViewId="0">
      <selection activeCell="L9" sqref="L9"/>
    </sheetView>
  </sheetViews>
  <sheetFormatPr defaultRowHeight="15"/>
  <cols>
    <col min="1" max="1" width="6.85546875" customWidth="1"/>
    <col min="2" max="2" width="26.42578125" customWidth="1"/>
    <col min="3" max="3" width="14" customWidth="1"/>
    <col min="4" max="4" width="16.7109375" customWidth="1"/>
    <col min="5" max="5" width="11.140625" customWidth="1"/>
    <col min="6" max="6" width="13.7109375" customWidth="1"/>
    <col min="7" max="7" width="16" customWidth="1"/>
    <col min="8" max="8" width="17" customWidth="1"/>
    <col min="9" max="9" width="15.140625" customWidth="1"/>
    <col min="10" max="11" width="18.28515625" customWidth="1"/>
    <col min="12" max="12" width="17" customWidth="1"/>
    <col min="13" max="13" width="20.7109375" hidden="1" customWidth="1"/>
  </cols>
  <sheetData>
    <row r="1" spans="1:14" ht="24.75" customHeight="1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4" ht="29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 ht="21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>
      <c r="A4" s="30"/>
      <c r="B4" s="30"/>
      <c r="C4" s="30"/>
      <c r="D4" s="30"/>
      <c r="E4" s="30"/>
      <c r="F4" s="30"/>
      <c r="G4" s="30"/>
      <c r="H4" s="30"/>
      <c r="I4" s="30"/>
      <c r="J4" s="30"/>
      <c r="K4" s="32"/>
      <c r="L4" s="9" t="s">
        <v>49</v>
      </c>
    </row>
    <row r="5" spans="1:14" ht="4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2"/>
      <c r="L5" s="9"/>
    </row>
    <row r="6" spans="1:14" ht="146.25" customHeight="1">
      <c r="A6" s="13" t="s">
        <v>45</v>
      </c>
      <c r="B6" s="3" t="s">
        <v>0</v>
      </c>
      <c r="C6" s="1" t="s">
        <v>59</v>
      </c>
      <c r="D6" s="1" t="s">
        <v>60</v>
      </c>
      <c r="E6" s="1" t="s">
        <v>58</v>
      </c>
      <c r="F6" s="1" t="s">
        <v>61</v>
      </c>
      <c r="G6" s="1" t="s">
        <v>62</v>
      </c>
      <c r="H6" s="1" t="s">
        <v>63</v>
      </c>
      <c r="I6" s="1" t="s">
        <v>43</v>
      </c>
      <c r="J6" s="1" t="s">
        <v>42</v>
      </c>
      <c r="K6" s="1" t="s">
        <v>71</v>
      </c>
      <c r="L6" s="7" t="s">
        <v>56</v>
      </c>
      <c r="M6" s="6" t="s">
        <v>48</v>
      </c>
    </row>
    <row r="7" spans="1:14">
      <c r="A7" s="10">
        <v>1</v>
      </c>
      <c r="B7" s="11">
        <v>2</v>
      </c>
      <c r="C7" s="12">
        <v>3</v>
      </c>
      <c r="D7" s="12">
        <v>5</v>
      </c>
      <c r="E7" s="12">
        <v>6</v>
      </c>
      <c r="F7" s="12">
        <v>7</v>
      </c>
      <c r="G7" s="12">
        <v>8</v>
      </c>
      <c r="H7" s="12"/>
      <c r="I7" s="12">
        <v>10</v>
      </c>
      <c r="J7" s="12">
        <v>12</v>
      </c>
      <c r="K7" s="12"/>
      <c r="L7" s="12">
        <v>20</v>
      </c>
      <c r="M7" s="2">
        <v>21</v>
      </c>
    </row>
    <row r="8" spans="1:14">
      <c r="A8" s="24"/>
      <c r="B8" s="25" t="s">
        <v>44</v>
      </c>
      <c r="C8" s="26"/>
      <c r="D8" s="28">
        <f>SUM(D9:D64)</f>
        <v>6771104</v>
      </c>
      <c r="E8" s="27"/>
      <c r="F8" s="27"/>
      <c r="G8" s="26">
        <f>SUM(G9:G64)</f>
        <v>6844760</v>
      </c>
      <c r="H8" s="26">
        <f>SUM(H9:H64)</f>
        <v>546893003</v>
      </c>
      <c r="I8" s="23">
        <f>SUM(I9:I58)</f>
        <v>496529.9</v>
      </c>
      <c r="J8" s="23">
        <f>SUM(J9:J64)</f>
        <v>496529.90000000008</v>
      </c>
      <c r="K8" s="28">
        <f>SUM(K9:K64)</f>
        <v>496529.9000000002</v>
      </c>
      <c r="L8" s="28">
        <f>SUM(L9:L64)</f>
        <v>124913.04533406178</v>
      </c>
      <c r="M8" s="8">
        <f t="shared" ref="M8" si="0">SUM(M9:M58)</f>
        <v>234976.89999999997</v>
      </c>
    </row>
    <row r="9" spans="1:14" ht="15.75">
      <c r="A9" s="36">
        <v>1</v>
      </c>
      <c r="B9" s="22" t="s">
        <v>1</v>
      </c>
      <c r="C9" s="20">
        <v>90</v>
      </c>
      <c r="D9" s="19">
        <v>35629</v>
      </c>
      <c r="E9" s="4">
        <v>1</v>
      </c>
      <c r="F9" s="4">
        <f>D9*E9</f>
        <v>35629</v>
      </c>
      <c r="G9" s="4">
        <f>F9</f>
        <v>35629</v>
      </c>
      <c r="H9" s="4">
        <f>G9*C9</f>
        <v>3206610</v>
      </c>
      <c r="I9" s="34">
        <v>496529.9</v>
      </c>
      <c r="J9" s="37">
        <f>H9/$H$8*$I$8</f>
        <v>2911.314889576307</v>
      </c>
      <c r="K9" s="4">
        <v>2911.3</v>
      </c>
      <c r="L9" s="31">
        <f>K9*(100-C9)/C9</f>
        <v>323.47777777777776</v>
      </c>
      <c r="M9" s="14">
        <v>1117.5999999999999</v>
      </c>
      <c r="N9" s="29"/>
    </row>
    <row r="10" spans="1:14">
      <c r="A10" s="36">
        <v>2</v>
      </c>
      <c r="B10" s="15" t="s">
        <v>2</v>
      </c>
      <c r="C10" s="20">
        <v>95</v>
      </c>
      <c r="D10" s="20">
        <v>23595</v>
      </c>
      <c r="E10" s="4">
        <v>1</v>
      </c>
      <c r="F10" s="4">
        <f t="shared" ref="F10:F56" si="1">D10*E10</f>
        <v>23595</v>
      </c>
      <c r="G10" s="4">
        <f t="shared" ref="G10:G56" si="2">F10</f>
        <v>23595</v>
      </c>
      <c r="H10" s="4">
        <f t="shared" ref="H10:H56" si="3">G10*C10</f>
        <v>2241525</v>
      </c>
      <c r="I10" s="35"/>
      <c r="J10" s="37">
        <f t="shared" ref="J10:J56" si="4">H10/$H$8*$I$8</f>
        <v>2035.1040843312819</v>
      </c>
      <c r="K10" s="4">
        <v>2035.1</v>
      </c>
      <c r="L10" s="31">
        <f t="shared" ref="L10:L64" si="5">K10*(100-C10)/C10</f>
        <v>107.11052631578947</v>
      </c>
      <c r="M10" s="14">
        <v>931.6</v>
      </c>
      <c r="N10" s="29"/>
    </row>
    <row r="11" spans="1:14">
      <c r="A11" s="36">
        <v>3</v>
      </c>
      <c r="B11" s="15" t="s">
        <v>3</v>
      </c>
      <c r="C11" s="20">
        <v>94</v>
      </c>
      <c r="D11" s="20">
        <v>79029</v>
      </c>
      <c r="E11" s="4">
        <v>1</v>
      </c>
      <c r="F11" s="4">
        <f t="shared" si="1"/>
        <v>79029</v>
      </c>
      <c r="G11" s="4">
        <f t="shared" si="2"/>
        <v>79029</v>
      </c>
      <c r="H11" s="4">
        <f t="shared" si="3"/>
        <v>7428726</v>
      </c>
      <c r="I11" s="35"/>
      <c r="J11" s="37">
        <f t="shared" si="4"/>
        <v>6744.6183397365576</v>
      </c>
      <c r="K11" s="4">
        <v>6744.6</v>
      </c>
      <c r="L11" s="31">
        <f t="shared" si="5"/>
        <v>430.50638297872348</v>
      </c>
      <c r="M11" s="14">
        <v>560.20000000000005</v>
      </c>
      <c r="N11" s="29"/>
    </row>
    <row r="12" spans="1:14" ht="30">
      <c r="A12" s="36">
        <v>4</v>
      </c>
      <c r="B12" s="15" t="s">
        <v>4</v>
      </c>
      <c r="C12" s="20">
        <v>93</v>
      </c>
      <c r="D12" s="20">
        <v>61344</v>
      </c>
      <c r="E12" s="4">
        <v>1</v>
      </c>
      <c r="F12" s="4">
        <f t="shared" si="1"/>
        <v>61344</v>
      </c>
      <c r="G12" s="4">
        <f t="shared" si="2"/>
        <v>61344</v>
      </c>
      <c r="H12" s="4">
        <f t="shared" si="3"/>
        <v>5704992</v>
      </c>
      <c r="I12" s="35"/>
      <c r="J12" s="37">
        <f t="shared" si="4"/>
        <v>5179.6221412999139</v>
      </c>
      <c r="K12" s="4">
        <v>5179.6000000000004</v>
      </c>
      <c r="L12" s="31">
        <f t="shared" si="5"/>
        <v>389.86236559139792</v>
      </c>
      <c r="M12" s="14">
        <v>330.2</v>
      </c>
      <c r="N12" s="29"/>
    </row>
    <row r="13" spans="1:14">
      <c r="A13" s="36">
        <v>5</v>
      </c>
      <c r="B13" s="15" t="s">
        <v>5</v>
      </c>
      <c r="C13" s="20">
        <v>70</v>
      </c>
      <c r="D13" s="20">
        <v>66461</v>
      </c>
      <c r="E13" s="4">
        <v>1</v>
      </c>
      <c r="F13" s="4">
        <f t="shared" si="1"/>
        <v>66461</v>
      </c>
      <c r="G13" s="4">
        <f t="shared" si="2"/>
        <v>66461</v>
      </c>
      <c r="H13" s="4">
        <f t="shared" si="3"/>
        <v>4652270</v>
      </c>
      <c r="I13" s="35"/>
      <c r="J13" s="37">
        <f t="shared" si="4"/>
        <v>4223.8447835343759</v>
      </c>
      <c r="K13" s="4">
        <v>4223.8</v>
      </c>
      <c r="L13" s="31">
        <f t="shared" si="5"/>
        <v>1810.2</v>
      </c>
      <c r="M13" s="14">
        <v>1953.7</v>
      </c>
      <c r="N13" s="29"/>
    </row>
    <row r="14" spans="1:14">
      <c r="A14" s="36">
        <v>6</v>
      </c>
      <c r="B14" s="15" t="s">
        <v>6</v>
      </c>
      <c r="C14" s="20">
        <v>95</v>
      </c>
      <c r="D14" s="20">
        <v>130336</v>
      </c>
      <c r="E14" s="4">
        <v>1</v>
      </c>
      <c r="F14" s="4">
        <f t="shared" si="1"/>
        <v>130336</v>
      </c>
      <c r="G14" s="4">
        <f t="shared" si="2"/>
        <v>130336</v>
      </c>
      <c r="H14" s="4">
        <f t="shared" si="3"/>
        <v>12381920</v>
      </c>
      <c r="I14" s="35"/>
      <c r="J14" s="37">
        <f t="shared" si="4"/>
        <v>11241.675182682855</v>
      </c>
      <c r="K14" s="4">
        <v>11241.7</v>
      </c>
      <c r="L14" s="31">
        <f t="shared" si="5"/>
        <v>591.66842105263163</v>
      </c>
      <c r="M14" s="14">
        <v>1466.7</v>
      </c>
      <c r="N14" s="29"/>
    </row>
    <row r="15" spans="1:14">
      <c r="A15" s="36">
        <v>7</v>
      </c>
      <c r="B15" s="15" t="s">
        <v>7</v>
      </c>
      <c r="C15" s="20">
        <v>80</v>
      </c>
      <c r="D15" s="20">
        <v>72846</v>
      </c>
      <c r="E15" s="4">
        <v>1</v>
      </c>
      <c r="F15" s="4">
        <f t="shared" si="1"/>
        <v>72846</v>
      </c>
      <c r="G15" s="4">
        <f t="shared" si="2"/>
        <v>72846</v>
      </c>
      <c r="H15" s="4">
        <f t="shared" si="3"/>
        <v>5827680</v>
      </c>
      <c r="I15" s="35"/>
      <c r="J15" s="37">
        <f t="shared" si="4"/>
        <v>5291.0118647687286</v>
      </c>
      <c r="K15" s="4">
        <v>5291</v>
      </c>
      <c r="L15" s="31">
        <f t="shared" si="5"/>
        <v>1322.75</v>
      </c>
      <c r="M15" s="14">
        <v>41075.300000000003</v>
      </c>
      <c r="N15" s="29"/>
    </row>
    <row r="16" spans="1:14">
      <c r="A16" s="36">
        <v>8</v>
      </c>
      <c r="B16" s="18" t="s">
        <v>8</v>
      </c>
      <c r="C16" s="21">
        <v>92</v>
      </c>
      <c r="D16" s="21">
        <v>57913</v>
      </c>
      <c r="E16" s="5">
        <v>1.3</v>
      </c>
      <c r="F16" s="5">
        <f t="shared" si="1"/>
        <v>75286.900000000009</v>
      </c>
      <c r="G16" s="5">
        <v>75287</v>
      </c>
      <c r="H16" s="4">
        <f t="shared" si="3"/>
        <v>6926404</v>
      </c>
      <c r="I16" s="35"/>
      <c r="J16" s="37">
        <f t="shared" si="4"/>
        <v>6288.5549213720697</v>
      </c>
      <c r="K16" s="4">
        <v>6288.6</v>
      </c>
      <c r="L16" s="31">
        <f t="shared" si="5"/>
        <v>546.83478260869572</v>
      </c>
      <c r="M16" s="14">
        <v>997.6</v>
      </c>
      <c r="N16" s="29"/>
    </row>
    <row r="17" spans="1:14" ht="30">
      <c r="A17" s="36">
        <v>9</v>
      </c>
      <c r="B17" s="15" t="s">
        <v>50</v>
      </c>
      <c r="C17" s="20">
        <v>93</v>
      </c>
      <c r="D17" s="20">
        <v>70354</v>
      </c>
      <c r="E17" s="4">
        <v>1</v>
      </c>
      <c r="F17" s="4">
        <f t="shared" si="1"/>
        <v>70354</v>
      </c>
      <c r="G17" s="4">
        <f t="shared" si="2"/>
        <v>70354</v>
      </c>
      <c r="H17" s="4">
        <f t="shared" si="3"/>
        <v>6542922</v>
      </c>
      <c r="I17" s="35"/>
      <c r="J17" s="37">
        <f t="shared" si="4"/>
        <v>5940.387586870992</v>
      </c>
      <c r="K17" s="4">
        <v>5940.4</v>
      </c>
      <c r="L17" s="31">
        <f t="shared" si="5"/>
        <v>447.12688172043005</v>
      </c>
      <c r="M17" s="14">
        <v>4554.8</v>
      </c>
      <c r="N17" s="29"/>
    </row>
    <row r="18" spans="1:14" ht="30">
      <c r="A18" s="36">
        <v>10</v>
      </c>
      <c r="B18" s="15" t="s">
        <v>9</v>
      </c>
      <c r="C18" s="20">
        <v>58</v>
      </c>
      <c r="D18" s="20">
        <v>299323</v>
      </c>
      <c r="E18" s="4">
        <v>1</v>
      </c>
      <c r="F18" s="4">
        <f t="shared" si="1"/>
        <v>299323</v>
      </c>
      <c r="G18" s="4">
        <f t="shared" si="2"/>
        <v>299323</v>
      </c>
      <c r="H18" s="4">
        <f t="shared" si="3"/>
        <v>17360734</v>
      </c>
      <c r="I18" s="35"/>
      <c r="J18" s="37">
        <f t="shared" si="4"/>
        <v>15761.99269264851</v>
      </c>
      <c r="K18" s="4">
        <v>15762</v>
      </c>
      <c r="L18" s="31">
        <f t="shared" si="5"/>
        <v>11413.862068965518</v>
      </c>
      <c r="M18" s="14">
        <v>559.79999999999995</v>
      </c>
      <c r="N18" s="29"/>
    </row>
    <row r="19" spans="1:14">
      <c r="A19" s="36">
        <v>11</v>
      </c>
      <c r="B19" s="15" t="s">
        <v>51</v>
      </c>
      <c r="C19" s="20">
        <v>95</v>
      </c>
      <c r="D19" s="20">
        <v>23027</v>
      </c>
      <c r="E19" s="4">
        <v>1</v>
      </c>
      <c r="F19" s="4">
        <f t="shared" si="1"/>
        <v>23027</v>
      </c>
      <c r="G19" s="4">
        <f t="shared" si="2"/>
        <v>23027</v>
      </c>
      <c r="H19" s="4">
        <f t="shared" si="3"/>
        <v>2187565</v>
      </c>
      <c r="I19" s="35"/>
      <c r="J19" s="37">
        <f t="shared" si="4"/>
        <v>1986.1132337315717</v>
      </c>
      <c r="K19" s="4">
        <v>1986.1</v>
      </c>
      <c r="L19" s="31">
        <f t="shared" si="5"/>
        <v>104.53157894736842</v>
      </c>
      <c r="M19" s="14">
        <v>248.6</v>
      </c>
      <c r="N19" s="29"/>
    </row>
    <row r="20" spans="1:14">
      <c r="A20" s="36">
        <v>12</v>
      </c>
      <c r="B20" s="15" t="s">
        <v>64</v>
      </c>
      <c r="C20" s="20">
        <v>91</v>
      </c>
      <c r="D20" s="20">
        <v>30653</v>
      </c>
      <c r="E20" s="4">
        <v>1</v>
      </c>
      <c r="F20" s="4">
        <f t="shared" si="1"/>
        <v>30653</v>
      </c>
      <c r="G20" s="4">
        <f t="shared" si="2"/>
        <v>30653</v>
      </c>
      <c r="H20" s="4">
        <f t="shared" si="3"/>
        <v>2789423</v>
      </c>
      <c r="I20" s="35"/>
      <c r="J20" s="37">
        <f t="shared" si="4"/>
        <v>2532.5464316604175</v>
      </c>
      <c r="K20" s="4">
        <v>2532.5</v>
      </c>
      <c r="L20" s="31">
        <f t="shared" si="5"/>
        <v>250.46703296703296</v>
      </c>
      <c r="M20" s="14"/>
      <c r="N20" s="29"/>
    </row>
    <row r="21" spans="1:14">
      <c r="A21" s="36">
        <v>13</v>
      </c>
      <c r="B21" s="15" t="s">
        <v>10</v>
      </c>
      <c r="C21" s="20">
        <v>81</v>
      </c>
      <c r="D21" s="20">
        <v>111402</v>
      </c>
      <c r="E21" s="4">
        <v>1</v>
      </c>
      <c r="F21" s="4">
        <f t="shared" si="1"/>
        <v>111402</v>
      </c>
      <c r="G21" s="4">
        <f t="shared" si="2"/>
        <v>111402</v>
      </c>
      <c r="H21" s="4">
        <f t="shared" si="3"/>
        <v>9023562</v>
      </c>
      <c r="I21" s="35"/>
      <c r="J21" s="37">
        <f t="shared" si="4"/>
        <v>8192.586690497119</v>
      </c>
      <c r="K21" s="4">
        <v>8192.6</v>
      </c>
      <c r="L21" s="31">
        <f t="shared" si="5"/>
        <v>1921.7209876543209</v>
      </c>
      <c r="M21" s="14">
        <v>971.9</v>
      </c>
      <c r="N21" s="29"/>
    </row>
    <row r="22" spans="1:14">
      <c r="A22" s="36">
        <v>14</v>
      </c>
      <c r="B22" s="15" t="s">
        <v>11</v>
      </c>
      <c r="C22" s="20">
        <v>95</v>
      </c>
      <c r="D22" s="20">
        <v>216365</v>
      </c>
      <c r="E22" s="4">
        <v>1</v>
      </c>
      <c r="F22" s="4">
        <f t="shared" si="1"/>
        <v>216365</v>
      </c>
      <c r="G22" s="4">
        <f t="shared" si="2"/>
        <v>216365</v>
      </c>
      <c r="H22" s="4">
        <f t="shared" si="3"/>
        <v>20554675</v>
      </c>
      <c r="I22" s="35"/>
      <c r="J22" s="37">
        <f t="shared" si="4"/>
        <v>18661.805264095688</v>
      </c>
      <c r="K22" s="4">
        <v>18661.8</v>
      </c>
      <c r="L22" s="31">
        <f t="shared" si="5"/>
        <v>982.2</v>
      </c>
      <c r="M22" s="14">
        <v>1676</v>
      </c>
      <c r="N22" s="29"/>
    </row>
    <row r="23" spans="1:14" ht="30">
      <c r="A23" s="36">
        <v>15</v>
      </c>
      <c r="B23" s="15" t="s">
        <v>12</v>
      </c>
      <c r="C23" s="20">
        <v>94</v>
      </c>
      <c r="D23" s="20">
        <v>84186</v>
      </c>
      <c r="E23" s="4">
        <v>1</v>
      </c>
      <c r="F23" s="4">
        <f t="shared" si="1"/>
        <v>84186</v>
      </c>
      <c r="G23" s="4">
        <f t="shared" si="2"/>
        <v>84186</v>
      </c>
      <c r="H23" s="4">
        <f t="shared" si="3"/>
        <v>7913484</v>
      </c>
      <c r="I23" s="35"/>
      <c r="J23" s="37">
        <f t="shared" si="4"/>
        <v>7184.7352180726293</v>
      </c>
      <c r="K23" s="4">
        <v>7184.7</v>
      </c>
      <c r="L23" s="31">
        <f t="shared" si="5"/>
        <v>458.59787234042551</v>
      </c>
      <c r="M23" s="14">
        <v>381.2</v>
      </c>
      <c r="N23" s="29"/>
    </row>
    <row r="24" spans="1:14">
      <c r="A24" s="36">
        <v>16</v>
      </c>
      <c r="B24" s="15" t="s">
        <v>13</v>
      </c>
      <c r="C24" s="20">
        <v>93</v>
      </c>
      <c r="D24" s="20">
        <v>187694</v>
      </c>
      <c r="E24" s="4">
        <v>1</v>
      </c>
      <c r="F24" s="4">
        <f t="shared" si="1"/>
        <v>187694</v>
      </c>
      <c r="G24" s="4">
        <f t="shared" si="2"/>
        <v>187694</v>
      </c>
      <c r="H24" s="4">
        <f t="shared" si="3"/>
        <v>17455542</v>
      </c>
      <c r="I24" s="35"/>
      <c r="J24" s="37">
        <f t="shared" si="4"/>
        <v>15848.069871367143</v>
      </c>
      <c r="K24" s="4">
        <v>15848.1</v>
      </c>
      <c r="L24" s="31">
        <f t="shared" si="5"/>
        <v>1192.8677419354838</v>
      </c>
      <c r="M24" s="14">
        <v>5442.3</v>
      </c>
      <c r="N24" s="29"/>
    </row>
    <row r="25" spans="1:14">
      <c r="A25" s="36">
        <v>17</v>
      </c>
      <c r="B25" s="18" t="s">
        <v>14</v>
      </c>
      <c r="C25" s="21">
        <v>95</v>
      </c>
      <c r="D25" s="21">
        <v>14663</v>
      </c>
      <c r="E25" s="5">
        <v>1.3</v>
      </c>
      <c r="F25" s="5">
        <f t="shared" si="1"/>
        <v>19061.900000000001</v>
      </c>
      <c r="G25" s="5">
        <v>19062</v>
      </c>
      <c r="H25" s="4">
        <f t="shared" si="3"/>
        <v>1810890</v>
      </c>
      <c r="I25" s="35"/>
      <c r="J25" s="37">
        <f t="shared" si="4"/>
        <v>1644.12604600648</v>
      </c>
      <c r="K25" s="4">
        <v>1644.1</v>
      </c>
      <c r="L25" s="31">
        <f t="shared" si="5"/>
        <v>86.531578947368416</v>
      </c>
      <c r="M25" s="14">
        <v>9170.2999999999993</v>
      </c>
      <c r="N25" s="29"/>
    </row>
    <row r="26" spans="1:14">
      <c r="A26" s="36">
        <v>18</v>
      </c>
      <c r="B26" s="15" t="s">
        <v>15</v>
      </c>
      <c r="C26" s="20">
        <v>76</v>
      </c>
      <c r="D26" s="20">
        <v>449991</v>
      </c>
      <c r="E26" s="4">
        <v>1</v>
      </c>
      <c r="F26" s="4">
        <f t="shared" si="1"/>
        <v>449991</v>
      </c>
      <c r="G26" s="4">
        <f t="shared" si="2"/>
        <v>449991</v>
      </c>
      <c r="H26" s="4">
        <f t="shared" si="3"/>
        <v>34199316</v>
      </c>
      <c r="I26" s="35"/>
      <c r="J26" s="37">
        <f t="shared" si="4"/>
        <v>31049.918101710293</v>
      </c>
      <c r="K26" s="4">
        <v>31049.9</v>
      </c>
      <c r="L26" s="31">
        <f t="shared" si="5"/>
        <v>9805.2315789473705</v>
      </c>
      <c r="M26" s="14">
        <v>1057.3</v>
      </c>
      <c r="N26" s="29"/>
    </row>
    <row r="27" spans="1:14">
      <c r="A27" s="36">
        <v>19</v>
      </c>
      <c r="B27" s="15" t="s">
        <v>16</v>
      </c>
      <c r="C27" s="20">
        <v>75</v>
      </c>
      <c r="D27" s="20">
        <v>191370</v>
      </c>
      <c r="E27" s="4">
        <v>1</v>
      </c>
      <c r="F27" s="4">
        <f t="shared" si="1"/>
        <v>191370</v>
      </c>
      <c r="G27" s="4">
        <f t="shared" si="2"/>
        <v>191370</v>
      </c>
      <c r="H27" s="4">
        <f t="shared" si="3"/>
        <v>14352750</v>
      </c>
      <c r="I27" s="35"/>
      <c r="J27" s="37">
        <f t="shared" si="4"/>
        <v>13031.012434117758</v>
      </c>
      <c r="K27" s="4">
        <v>13031</v>
      </c>
      <c r="L27" s="31">
        <f t="shared" si="5"/>
        <v>4343.666666666667</v>
      </c>
      <c r="M27" s="14">
        <v>2366.1999999999998</v>
      </c>
      <c r="N27" s="29"/>
    </row>
    <row r="28" spans="1:14">
      <c r="A28" s="36">
        <v>20</v>
      </c>
      <c r="B28" s="15" t="s">
        <v>69</v>
      </c>
      <c r="C28" s="20">
        <v>73</v>
      </c>
      <c r="D28" s="20">
        <v>217520</v>
      </c>
      <c r="E28" s="4">
        <v>1</v>
      </c>
      <c r="F28" s="4">
        <f t="shared" si="1"/>
        <v>217520</v>
      </c>
      <c r="G28" s="4">
        <f t="shared" si="2"/>
        <v>217520</v>
      </c>
      <c r="H28" s="4">
        <f t="shared" si="3"/>
        <v>15878960</v>
      </c>
      <c r="I28" s="35"/>
      <c r="J28" s="37">
        <f t="shared" si="4"/>
        <v>14416.674518880251</v>
      </c>
      <c r="K28" s="4">
        <v>14416.7</v>
      </c>
      <c r="L28" s="31">
        <f t="shared" si="5"/>
        <v>5332.2041095890418</v>
      </c>
      <c r="M28" s="14"/>
      <c r="N28" s="29"/>
    </row>
    <row r="29" spans="1:14">
      <c r="A29" s="36">
        <v>21</v>
      </c>
      <c r="B29" s="17" t="s">
        <v>17</v>
      </c>
      <c r="C29" s="21">
        <v>84</v>
      </c>
      <c r="D29" s="21">
        <v>73408</v>
      </c>
      <c r="E29" s="5">
        <v>1.3</v>
      </c>
      <c r="F29" s="5">
        <f t="shared" si="1"/>
        <v>95430.400000000009</v>
      </c>
      <c r="G29" s="5">
        <v>95430</v>
      </c>
      <c r="H29" s="4">
        <f t="shared" si="3"/>
        <v>8016120</v>
      </c>
      <c r="I29" s="35"/>
      <c r="J29" s="37">
        <f t="shared" si="4"/>
        <v>7277.9195201881203</v>
      </c>
      <c r="K29" s="4">
        <v>7277.9</v>
      </c>
      <c r="L29" s="31">
        <f t="shared" si="5"/>
        <v>1386.2666666666667</v>
      </c>
      <c r="M29" s="14">
        <v>1362.7</v>
      </c>
      <c r="N29" s="29"/>
    </row>
    <row r="30" spans="1:14">
      <c r="A30" s="36">
        <v>22</v>
      </c>
      <c r="B30" s="17" t="s">
        <v>18</v>
      </c>
      <c r="C30" s="21">
        <v>85</v>
      </c>
      <c r="D30" s="21">
        <v>70704</v>
      </c>
      <c r="E30" s="5">
        <v>1.3</v>
      </c>
      <c r="F30" s="5">
        <f t="shared" si="1"/>
        <v>91915.199999999997</v>
      </c>
      <c r="G30" s="5">
        <v>91915</v>
      </c>
      <c r="H30" s="4">
        <f t="shared" si="3"/>
        <v>7812775</v>
      </c>
      <c r="I30" s="35"/>
      <c r="J30" s="37">
        <f t="shared" si="4"/>
        <v>7093.3004594913427</v>
      </c>
      <c r="K30" s="4">
        <v>7093.3</v>
      </c>
      <c r="L30" s="31">
        <f t="shared" si="5"/>
        <v>1251.7588235294118</v>
      </c>
      <c r="M30" s="14">
        <v>3933.7</v>
      </c>
      <c r="N30" s="29"/>
    </row>
    <row r="31" spans="1:14">
      <c r="A31" s="36">
        <v>23</v>
      </c>
      <c r="B31" s="15" t="s">
        <v>19</v>
      </c>
      <c r="C31" s="20">
        <v>90</v>
      </c>
      <c r="D31" s="20">
        <v>91253</v>
      </c>
      <c r="E31" s="4">
        <v>1</v>
      </c>
      <c r="F31" s="4">
        <f t="shared" si="1"/>
        <v>91253</v>
      </c>
      <c r="G31" s="4">
        <f t="shared" si="2"/>
        <v>91253</v>
      </c>
      <c r="H31" s="4">
        <f t="shared" si="3"/>
        <v>8212770</v>
      </c>
      <c r="I31" s="35"/>
      <c r="J31" s="37">
        <f t="shared" si="4"/>
        <v>7456.460120084952</v>
      </c>
      <c r="K31" s="4">
        <v>7456.5</v>
      </c>
      <c r="L31" s="31">
        <f t="shared" si="5"/>
        <v>828.5</v>
      </c>
      <c r="M31" s="14">
        <v>5256.7</v>
      </c>
      <c r="N31" s="29"/>
    </row>
    <row r="32" spans="1:14">
      <c r="A32" s="36">
        <v>24</v>
      </c>
      <c r="B32" s="15" t="s">
        <v>65</v>
      </c>
      <c r="C32" s="20">
        <v>82</v>
      </c>
      <c r="D32" s="20">
        <v>48076</v>
      </c>
      <c r="E32" s="4">
        <v>1</v>
      </c>
      <c r="F32" s="4">
        <f t="shared" si="1"/>
        <v>48076</v>
      </c>
      <c r="G32" s="4">
        <f t="shared" si="2"/>
        <v>48076</v>
      </c>
      <c r="H32" s="4">
        <f t="shared" si="3"/>
        <v>3942232</v>
      </c>
      <c r="I32" s="35"/>
      <c r="J32" s="37">
        <f t="shared" si="4"/>
        <v>3579.1938276760147</v>
      </c>
      <c r="K32" s="4">
        <v>3579.2</v>
      </c>
      <c r="L32" s="31">
        <f t="shared" si="5"/>
        <v>785.67804878048776</v>
      </c>
      <c r="M32" s="14"/>
      <c r="N32" s="29"/>
    </row>
    <row r="33" spans="1:14">
      <c r="A33" s="36">
        <v>25</v>
      </c>
      <c r="B33" s="15" t="s">
        <v>20</v>
      </c>
      <c r="C33" s="20">
        <v>79</v>
      </c>
      <c r="D33" s="20">
        <v>216220</v>
      </c>
      <c r="E33" s="4">
        <v>1</v>
      </c>
      <c r="F33" s="4">
        <f t="shared" si="1"/>
        <v>216220</v>
      </c>
      <c r="G33" s="4">
        <f t="shared" si="2"/>
        <v>216220</v>
      </c>
      <c r="H33" s="4">
        <f t="shared" si="3"/>
        <v>17081380</v>
      </c>
      <c r="I33" s="35"/>
      <c r="J33" s="37">
        <f t="shared" si="4"/>
        <v>15508.364262729468</v>
      </c>
      <c r="K33" s="4">
        <v>15508.4</v>
      </c>
      <c r="L33" s="31">
        <f t="shared" si="5"/>
        <v>4122.4860759493668</v>
      </c>
      <c r="M33" s="14">
        <v>6033.7</v>
      </c>
      <c r="N33" s="29"/>
    </row>
    <row r="34" spans="1:14">
      <c r="A34" s="36">
        <v>26</v>
      </c>
      <c r="B34" s="15" t="s">
        <v>21</v>
      </c>
      <c r="C34" s="20">
        <v>92</v>
      </c>
      <c r="D34" s="20">
        <v>112500</v>
      </c>
      <c r="E34" s="4">
        <v>1</v>
      </c>
      <c r="F34" s="4">
        <f t="shared" si="1"/>
        <v>112500</v>
      </c>
      <c r="G34" s="4">
        <f t="shared" si="2"/>
        <v>112500</v>
      </c>
      <c r="H34" s="4">
        <f t="shared" si="3"/>
        <v>10350000</v>
      </c>
      <c r="I34" s="35"/>
      <c r="J34" s="37">
        <f t="shared" si="4"/>
        <v>9396.8736787806374</v>
      </c>
      <c r="K34" s="4">
        <v>9396.9</v>
      </c>
      <c r="L34" s="31">
        <f t="shared" si="5"/>
        <v>817.12173913043478</v>
      </c>
      <c r="M34" s="14">
        <v>6821.1</v>
      </c>
      <c r="N34" s="29"/>
    </row>
    <row r="35" spans="1:14">
      <c r="A35" s="36">
        <v>27</v>
      </c>
      <c r="B35" s="15" t="s">
        <v>22</v>
      </c>
      <c r="C35" s="20">
        <v>89</v>
      </c>
      <c r="D35" s="20">
        <v>132613</v>
      </c>
      <c r="E35" s="4">
        <v>1</v>
      </c>
      <c r="F35" s="4">
        <f t="shared" si="1"/>
        <v>132613</v>
      </c>
      <c r="G35" s="4">
        <f t="shared" si="2"/>
        <v>132613</v>
      </c>
      <c r="H35" s="4">
        <f t="shared" si="3"/>
        <v>11802557</v>
      </c>
      <c r="I35" s="35"/>
      <c r="J35" s="37">
        <f t="shared" si="4"/>
        <v>10715.665431459725</v>
      </c>
      <c r="K35" s="4">
        <v>10715.7</v>
      </c>
      <c r="L35" s="31">
        <f t="shared" si="5"/>
        <v>1324.4123595505619</v>
      </c>
      <c r="M35" s="14">
        <v>3791.8</v>
      </c>
      <c r="N35" s="29"/>
    </row>
    <row r="36" spans="1:14">
      <c r="A36" s="36">
        <v>28</v>
      </c>
      <c r="B36" s="15" t="s">
        <v>23</v>
      </c>
      <c r="C36" s="20">
        <v>86</v>
      </c>
      <c r="D36" s="20">
        <v>184463</v>
      </c>
      <c r="E36" s="4">
        <v>1</v>
      </c>
      <c r="F36" s="4">
        <f t="shared" si="1"/>
        <v>184463</v>
      </c>
      <c r="G36" s="4">
        <f t="shared" si="2"/>
        <v>184463</v>
      </c>
      <c r="H36" s="4">
        <f t="shared" si="3"/>
        <v>15863818</v>
      </c>
      <c r="I36" s="35"/>
      <c r="J36" s="37">
        <f t="shared" si="4"/>
        <v>14402.92693808372</v>
      </c>
      <c r="K36" s="4">
        <v>14402.9</v>
      </c>
      <c r="L36" s="31">
        <f t="shared" si="5"/>
        <v>2344.658139534884</v>
      </c>
      <c r="M36" s="14">
        <v>1566.5</v>
      </c>
      <c r="N36" s="29"/>
    </row>
    <row r="37" spans="1:14">
      <c r="A37" s="36">
        <v>29</v>
      </c>
      <c r="B37" s="15" t="s">
        <v>24</v>
      </c>
      <c r="C37" s="20">
        <v>85</v>
      </c>
      <c r="D37" s="20">
        <v>223628</v>
      </c>
      <c r="E37" s="4">
        <v>1</v>
      </c>
      <c r="F37" s="4">
        <f t="shared" si="1"/>
        <v>223628</v>
      </c>
      <c r="G37" s="4">
        <f t="shared" si="2"/>
        <v>223628</v>
      </c>
      <c r="H37" s="4">
        <f t="shared" si="3"/>
        <v>19008380</v>
      </c>
      <c r="I37" s="35"/>
      <c r="J37" s="37">
        <f t="shared" si="4"/>
        <v>17257.907796933359</v>
      </c>
      <c r="K37" s="4">
        <v>17257.900000000001</v>
      </c>
      <c r="L37" s="31">
        <f t="shared" si="5"/>
        <v>3045.5117647058828</v>
      </c>
      <c r="M37" s="14">
        <v>1828.9</v>
      </c>
      <c r="N37" s="29"/>
    </row>
    <row r="38" spans="1:14">
      <c r="A38" s="36">
        <v>30</v>
      </c>
      <c r="B38" s="15" t="s">
        <v>66</v>
      </c>
      <c r="C38" s="20">
        <v>93</v>
      </c>
      <c r="D38" s="20">
        <v>83149</v>
      </c>
      <c r="E38" s="4">
        <v>1</v>
      </c>
      <c r="F38" s="4">
        <f t="shared" si="1"/>
        <v>83149</v>
      </c>
      <c r="G38" s="4">
        <f t="shared" si="2"/>
        <v>83149</v>
      </c>
      <c r="H38" s="4">
        <f t="shared" si="3"/>
        <v>7732857</v>
      </c>
      <c r="I38" s="35"/>
      <c r="J38" s="37">
        <f t="shared" si="4"/>
        <v>7020.7420681231506</v>
      </c>
      <c r="K38" s="4">
        <v>7020.7</v>
      </c>
      <c r="L38" s="31">
        <f t="shared" si="5"/>
        <v>528.43978494623661</v>
      </c>
      <c r="M38" s="14"/>
      <c r="N38" s="29"/>
    </row>
    <row r="39" spans="1:14">
      <c r="A39" s="36">
        <v>31</v>
      </c>
      <c r="B39" s="15" t="s">
        <v>25</v>
      </c>
      <c r="C39" s="20">
        <v>79</v>
      </c>
      <c r="D39" s="20">
        <v>224397</v>
      </c>
      <c r="E39" s="4">
        <v>1</v>
      </c>
      <c r="F39" s="4">
        <f t="shared" si="1"/>
        <v>224397</v>
      </c>
      <c r="G39" s="4">
        <f t="shared" si="2"/>
        <v>224397</v>
      </c>
      <c r="H39" s="4">
        <f t="shared" si="3"/>
        <v>17727363</v>
      </c>
      <c r="I39" s="35"/>
      <c r="J39" s="37">
        <f t="shared" si="4"/>
        <v>16094.859011486931</v>
      </c>
      <c r="K39" s="4">
        <v>16094.9</v>
      </c>
      <c r="L39" s="31">
        <f t="shared" si="5"/>
        <v>4278.3911392405062</v>
      </c>
      <c r="M39" s="14">
        <v>1466</v>
      </c>
      <c r="N39" s="29"/>
    </row>
    <row r="40" spans="1:14">
      <c r="A40" s="36">
        <v>32</v>
      </c>
      <c r="B40" s="15" t="s">
        <v>26</v>
      </c>
      <c r="C40" s="20">
        <v>77</v>
      </c>
      <c r="D40" s="20">
        <v>74533</v>
      </c>
      <c r="E40" s="4">
        <v>1</v>
      </c>
      <c r="F40" s="4">
        <f t="shared" si="1"/>
        <v>74533</v>
      </c>
      <c r="G40" s="4">
        <f t="shared" si="2"/>
        <v>74533</v>
      </c>
      <c r="H40" s="4">
        <f t="shared" si="3"/>
        <v>5739041</v>
      </c>
      <c r="I40" s="35"/>
      <c r="J40" s="37">
        <f t="shared" si="4"/>
        <v>5210.5355859268511</v>
      </c>
      <c r="K40" s="4">
        <v>5210.5</v>
      </c>
      <c r="L40" s="31">
        <f t="shared" si="5"/>
        <v>1556.3831168831168</v>
      </c>
      <c r="M40" s="14">
        <v>2171.4</v>
      </c>
      <c r="N40" s="29"/>
    </row>
    <row r="41" spans="1:14">
      <c r="A41" s="36">
        <v>33</v>
      </c>
      <c r="B41" s="15" t="s">
        <v>27</v>
      </c>
      <c r="C41" s="20">
        <v>69</v>
      </c>
      <c r="D41" s="20">
        <v>80480</v>
      </c>
      <c r="E41" s="4">
        <v>1</v>
      </c>
      <c r="F41" s="4">
        <f t="shared" si="1"/>
        <v>80480</v>
      </c>
      <c r="G41" s="4">
        <f t="shared" si="2"/>
        <v>80480</v>
      </c>
      <c r="H41" s="4">
        <f t="shared" si="3"/>
        <v>5553120</v>
      </c>
      <c r="I41" s="35"/>
      <c r="J41" s="37">
        <f t="shared" si="4"/>
        <v>5041.7359577884381</v>
      </c>
      <c r="K41" s="4">
        <v>5041.7</v>
      </c>
      <c r="L41" s="31">
        <f t="shared" si="5"/>
        <v>2265.1115942028982</v>
      </c>
      <c r="M41" s="14">
        <v>3588.9</v>
      </c>
      <c r="N41" s="29"/>
    </row>
    <row r="42" spans="1:14">
      <c r="A42" s="36">
        <v>34</v>
      </c>
      <c r="B42" s="15" t="s">
        <v>28</v>
      </c>
      <c r="C42" s="20">
        <v>83</v>
      </c>
      <c r="D42" s="20">
        <v>238726</v>
      </c>
      <c r="E42" s="4">
        <v>1</v>
      </c>
      <c r="F42" s="4">
        <f t="shared" si="1"/>
        <v>238726</v>
      </c>
      <c r="G42" s="4">
        <f t="shared" si="2"/>
        <v>238726</v>
      </c>
      <c r="H42" s="4">
        <f t="shared" si="3"/>
        <v>19814258</v>
      </c>
      <c r="I42" s="35"/>
      <c r="J42" s="37">
        <f t="shared" si="4"/>
        <v>17989.572895146732</v>
      </c>
      <c r="K42" s="4">
        <v>17989.599999999999</v>
      </c>
      <c r="L42" s="31">
        <f t="shared" si="5"/>
        <v>3684.6168674698788</v>
      </c>
      <c r="M42" s="14">
        <v>4709.6000000000004</v>
      </c>
      <c r="N42" s="29"/>
    </row>
    <row r="43" spans="1:14">
      <c r="A43" s="36">
        <v>35</v>
      </c>
      <c r="B43" s="15" t="s">
        <v>29</v>
      </c>
      <c r="C43" s="20">
        <v>95</v>
      </c>
      <c r="D43" s="20">
        <v>63683</v>
      </c>
      <c r="E43" s="4">
        <v>1</v>
      </c>
      <c r="F43" s="4">
        <f t="shared" si="1"/>
        <v>63683</v>
      </c>
      <c r="G43" s="4">
        <f t="shared" si="2"/>
        <v>63683</v>
      </c>
      <c r="H43" s="4">
        <f t="shared" si="3"/>
        <v>6049885</v>
      </c>
      <c r="I43" s="35"/>
      <c r="J43" s="37">
        <f t="shared" si="4"/>
        <v>5492.7541175023953</v>
      </c>
      <c r="K43" s="4">
        <v>5492.8</v>
      </c>
      <c r="L43" s="31">
        <f t="shared" si="5"/>
        <v>289.09473684210525</v>
      </c>
      <c r="M43" s="14">
        <v>2923.3</v>
      </c>
      <c r="N43" s="29"/>
    </row>
    <row r="44" spans="1:14">
      <c r="A44" s="36">
        <v>36</v>
      </c>
      <c r="B44" s="15" t="s">
        <v>30</v>
      </c>
      <c r="C44" s="20">
        <v>93</v>
      </c>
      <c r="D44" s="20">
        <v>78174</v>
      </c>
      <c r="E44" s="4">
        <v>1</v>
      </c>
      <c r="F44" s="4">
        <f t="shared" si="1"/>
        <v>78174</v>
      </c>
      <c r="G44" s="4">
        <f t="shared" si="2"/>
        <v>78174</v>
      </c>
      <c r="H44" s="4">
        <f t="shared" si="3"/>
        <v>7270182</v>
      </c>
      <c r="I44" s="35"/>
      <c r="J44" s="37">
        <f t="shared" si="4"/>
        <v>6600.6745773666444</v>
      </c>
      <c r="K44" s="4">
        <v>6600.7</v>
      </c>
      <c r="L44" s="31">
        <f t="shared" si="5"/>
        <v>496.82688172043015</v>
      </c>
      <c r="M44" s="14">
        <v>5735.2</v>
      </c>
      <c r="N44" s="29"/>
    </row>
    <row r="45" spans="1:14">
      <c r="A45" s="36">
        <v>37</v>
      </c>
      <c r="B45" s="15" t="s">
        <v>31</v>
      </c>
      <c r="C45" s="20">
        <v>87</v>
      </c>
      <c r="D45" s="20">
        <v>124728</v>
      </c>
      <c r="E45" s="4">
        <v>1</v>
      </c>
      <c r="F45" s="4">
        <f t="shared" si="1"/>
        <v>124728</v>
      </c>
      <c r="G45" s="4">
        <f t="shared" si="2"/>
        <v>124728</v>
      </c>
      <c r="H45" s="4">
        <f t="shared" si="3"/>
        <v>10851336</v>
      </c>
      <c r="I45" s="35"/>
      <c r="J45" s="37">
        <f t="shared" si="4"/>
        <v>9852.0418973917658</v>
      </c>
      <c r="K45" s="4">
        <v>9852</v>
      </c>
      <c r="L45" s="31">
        <f t="shared" si="5"/>
        <v>1472.1379310344828</v>
      </c>
      <c r="M45" s="14">
        <v>504.7</v>
      </c>
      <c r="N45" s="29"/>
    </row>
    <row r="46" spans="1:14">
      <c r="A46" s="36">
        <v>38</v>
      </c>
      <c r="B46" s="15" t="s">
        <v>32</v>
      </c>
      <c r="C46" s="20">
        <v>72</v>
      </c>
      <c r="D46" s="20">
        <v>124377</v>
      </c>
      <c r="E46" s="4">
        <v>1</v>
      </c>
      <c r="F46" s="4">
        <f t="shared" si="1"/>
        <v>124377</v>
      </c>
      <c r="G46" s="4">
        <f t="shared" si="2"/>
        <v>124377</v>
      </c>
      <c r="H46" s="4">
        <f t="shared" si="3"/>
        <v>8955144</v>
      </c>
      <c r="I46" s="35"/>
      <c r="J46" s="37">
        <f t="shared" si="4"/>
        <v>8130.4692698831259</v>
      </c>
      <c r="K46" s="4">
        <v>8130.5</v>
      </c>
      <c r="L46" s="31">
        <f t="shared" si="5"/>
        <v>3161.8611111111113</v>
      </c>
      <c r="M46" s="14">
        <v>9897.5</v>
      </c>
      <c r="N46" s="29"/>
    </row>
    <row r="47" spans="1:14">
      <c r="A47" s="36">
        <v>39</v>
      </c>
      <c r="B47" s="17" t="s">
        <v>33</v>
      </c>
      <c r="C47" s="21">
        <v>91</v>
      </c>
      <c r="D47" s="21">
        <v>5529</v>
      </c>
      <c r="E47" s="5">
        <v>1.3</v>
      </c>
      <c r="F47" s="5">
        <f t="shared" si="1"/>
        <v>7187.7</v>
      </c>
      <c r="G47" s="5">
        <v>7188</v>
      </c>
      <c r="H47" s="4">
        <f t="shared" si="3"/>
        <v>654108</v>
      </c>
      <c r="I47" s="35"/>
      <c r="J47" s="37">
        <f t="shared" si="4"/>
        <v>593.8715215729319</v>
      </c>
      <c r="K47" s="4">
        <v>593.9</v>
      </c>
      <c r="L47" s="31">
        <f t="shared" si="5"/>
        <v>58.737362637362629</v>
      </c>
      <c r="M47" s="14">
        <v>2759.9</v>
      </c>
      <c r="N47" s="29"/>
    </row>
    <row r="48" spans="1:14">
      <c r="A48" s="36">
        <v>40</v>
      </c>
      <c r="B48" s="15" t="s">
        <v>52</v>
      </c>
      <c r="C48" s="20">
        <v>71</v>
      </c>
      <c r="D48" s="20">
        <v>31163</v>
      </c>
      <c r="E48" s="4">
        <v>1</v>
      </c>
      <c r="F48" s="4">
        <f t="shared" si="1"/>
        <v>31163</v>
      </c>
      <c r="G48" s="4">
        <f t="shared" si="2"/>
        <v>31163</v>
      </c>
      <c r="H48" s="4">
        <f t="shared" si="3"/>
        <v>2212573</v>
      </c>
      <c r="I48" s="35"/>
      <c r="J48" s="37">
        <f t="shared" si="4"/>
        <v>2008.8182595247063</v>
      </c>
      <c r="K48" s="4">
        <v>2008.8</v>
      </c>
      <c r="L48" s="31">
        <f t="shared" si="5"/>
        <v>820.49577464788729</v>
      </c>
      <c r="M48" s="14">
        <v>6845.4</v>
      </c>
      <c r="N48" s="29"/>
    </row>
    <row r="49" spans="1:14">
      <c r="A49" s="36">
        <v>41</v>
      </c>
      <c r="B49" s="15" t="s">
        <v>53</v>
      </c>
      <c r="C49" s="20">
        <v>74</v>
      </c>
      <c r="D49" s="20">
        <v>305536</v>
      </c>
      <c r="E49" s="4">
        <v>1</v>
      </c>
      <c r="F49" s="4">
        <f t="shared" si="1"/>
        <v>305536</v>
      </c>
      <c r="G49" s="4">
        <f t="shared" si="2"/>
        <v>305536</v>
      </c>
      <c r="H49" s="4">
        <f t="shared" si="3"/>
        <v>22609664</v>
      </c>
      <c r="I49" s="35"/>
      <c r="J49" s="37">
        <f t="shared" si="4"/>
        <v>20527.551355330837</v>
      </c>
      <c r="K49" s="4">
        <v>20527.599999999999</v>
      </c>
      <c r="L49" s="31">
        <f t="shared" si="5"/>
        <v>7212.4</v>
      </c>
      <c r="M49" s="14">
        <v>36311</v>
      </c>
      <c r="N49" s="29"/>
    </row>
    <row r="50" spans="1:14">
      <c r="A50" s="36">
        <v>42</v>
      </c>
      <c r="B50" s="15" t="s">
        <v>67</v>
      </c>
      <c r="C50" s="20">
        <v>78</v>
      </c>
      <c r="D50" s="20">
        <v>193296</v>
      </c>
      <c r="E50" s="4">
        <v>1</v>
      </c>
      <c r="F50" s="4">
        <f t="shared" si="1"/>
        <v>193296</v>
      </c>
      <c r="G50" s="4">
        <f t="shared" si="2"/>
        <v>193296</v>
      </c>
      <c r="H50" s="4">
        <f t="shared" si="3"/>
        <v>15077088</v>
      </c>
      <c r="I50" s="35"/>
      <c r="J50" s="37">
        <f t="shared" si="4"/>
        <v>13688.646510131342</v>
      </c>
      <c r="K50" s="4">
        <v>13688.7</v>
      </c>
      <c r="L50" s="31">
        <f t="shared" si="5"/>
        <v>3860.9153846153849</v>
      </c>
      <c r="M50" s="14"/>
      <c r="N50" s="29"/>
    </row>
    <row r="51" spans="1:14">
      <c r="A51" s="36">
        <v>43</v>
      </c>
      <c r="B51" s="15" t="s">
        <v>34</v>
      </c>
      <c r="C51" s="20">
        <v>86</v>
      </c>
      <c r="D51" s="20">
        <v>134217</v>
      </c>
      <c r="E51" s="4">
        <v>1</v>
      </c>
      <c r="F51" s="4">
        <f t="shared" si="1"/>
        <v>134217</v>
      </c>
      <c r="G51" s="4">
        <f t="shared" si="2"/>
        <v>134217</v>
      </c>
      <c r="H51" s="4">
        <f t="shared" si="3"/>
        <v>11542662</v>
      </c>
      <c r="I51" s="35"/>
      <c r="J51" s="37">
        <f t="shared" si="4"/>
        <v>10479.704031967292</v>
      </c>
      <c r="K51" s="4">
        <v>10479.700000000001</v>
      </c>
      <c r="L51" s="31">
        <f t="shared" si="5"/>
        <v>1705.9976744186049</v>
      </c>
      <c r="M51" s="14">
        <v>1397.6</v>
      </c>
      <c r="N51" s="29"/>
    </row>
    <row r="52" spans="1:14">
      <c r="A52" s="36">
        <v>44</v>
      </c>
      <c r="B52" s="15" t="s">
        <v>68</v>
      </c>
      <c r="C52" s="20">
        <v>95</v>
      </c>
      <c r="D52" s="20">
        <v>65621</v>
      </c>
      <c r="E52" s="4">
        <v>1</v>
      </c>
      <c r="F52" s="4">
        <f t="shared" si="1"/>
        <v>65621</v>
      </c>
      <c r="G52" s="4">
        <f t="shared" si="2"/>
        <v>65621</v>
      </c>
      <c r="H52" s="4">
        <f t="shared" si="3"/>
        <v>6233995</v>
      </c>
      <c r="I52" s="35"/>
      <c r="J52" s="37">
        <f t="shared" si="4"/>
        <v>5659.909519724647</v>
      </c>
      <c r="K52" s="4">
        <v>5659.9</v>
      </c>
      <c r="L52" s="31">
        <f t="shared" si="5"/>
        <v>297.88947368421054</v>
      </c>
      <c r="M52" s="14"/>
      <c r="N52" s="29"/>
    </row>
    <row r="53" spans="1:14">
      <c r="A53" s="36">
        <v>45</v>
      </c>
      <c r="B53" s="15" t="s">
        <v>46</v>
      </c>
      <c r="C53" s="20">
        <v>92</v>
      </c>
      <c r="D53" s="20">
        <v>100891</v>
      </c>
      <c r="E53" s="4">
        <v>1</v>
      </c>
      <c r="F53" s="4">
        <f t="shared" si="1"/>
        <v>100891</v>
      </c>
      <c r="G53" s="4">
        <f t="shared" si="2"/>
        <v>100891</v>
      </c>
      <c r="H53" s="4">
        <f t="shared" si="3"/>
        <v>9281972</v>
      </c>
      <c r="I53" s="35"/>
      <c r="J53" s="37">
        <f t="shared" si="4"/>
        <v>8427.1998428965089</v>
      </c>
      <c r="K53" s="4">
        <v>8427.2000000000007</v>
      </c>
      <c r="L53" s="31">
        <f t="shared" si="5"/>
        <v>732.80000000000007</v>
      </c>
      <c r="M53" s="14">
        <v>5207.8</v>
      </c>
      <c r="N53" s="29"/>
    </row>
    <row r="54" spans="1:14">
      <c r="A54" s="36">
        <v>46</v>
      </c>
      <c r="B54" s="15" t="s">
        <v>35</v>
      </c>
      <c r="C54" s="20">
        <v>93</v>
      </c>
      <c r="D54" s="20">
        <v>51192</v>
      </c>
      <c r="E54" s="4">
        <v>1</v>
      </c>
      <c r="F54" s="4">
        <f t="shared" si="1"/>
        <v>51192</v>
      </c>
      <c r="G54" s="4">
        <f t="shared" si="2"/>
        <v>51192</v>
      </c>
      <c r="H54" s="4">
        <f t="shared" si="3"/>
        <v>4760856</v>
      </c>
      <c r="I54" s="35"/>
      <c r="J54" s="37">
        <f t="shared" si="4"/>
        <v>4322.4311531270405</v>
      </c>
      <c r="K54" s="4">
        <v>4322.3999999999996</v>
      </c>
      <c r="L54" s="31">
        <f t="shared" si="5"/>
        <v>325.34193548387094</v>
      </c>
      <c r="M54" s="14">
        <v>36120.6</v>
      </c>
      <c r="N54" s="29"/>
    </row>
    <row r="55" spans="1:14">
      <c r="A55" s="36">
        <v>47</v>
      </c>
      <c r="B55" s="15" t="s">
        <v>47</v>
      </c>
      <c r="C55" s="20">
        <v>85</v>
      </c>
      <c r="D55" s="20">
        <v>137379</v>
      </c>
      <c r="E55" s="4">
        <v>1</v>
      </c>
      <c r="F55" s="4">
        <f t="shared" si="1"/>
        <v>137379</v>
      </c>
      <c r="G55" s="4">
        <f t="shared" si="2"/>
        <v>137379</v>
      </c>
      <c r="H55" s="4">
        <f t="shared" si="3"/>
        <v>11677215</v>
      </c>
      <c r="I55" s="35"/>
      <c r="J55" s="37">
        <f t="shared" si="4"/>
        <v>10601.866113522941</v>
      </c>
      <c r="K55" s="4">
        <v>10601.8</v>
      </c>
      <c r="L55" s="31">
        <f t="shared" si="5"/>
        <v>1870.9058823529413</v>
      </c>
      <c r="M55" s="14">
        <v>1952.4</v>
      </c>
      <c r="N55" s="29"/>
    </row>
    <row r="56" spans="1:14">
      <c r="A56" s="36">
        <v>48</v>
      </c>
      <c r="B56" s="15" t="s">
        <v>36</v>
      </c>
      <c r="C56" s="20">
        <v>65</v>
      </c>
      <c r="D56" s="20">
        <v>226093</v>
      </c>
      <c r="E56" s="4">
        <v>1</v>
      </c>
      <c r="F56" s="4">
        <f t="shared" si="1"/>
        <v>226093</v>
      </c>
      <c r="G56" s="4">
        <f t="shared" si="2"/>
        <v>226093</v>
      </c>
      <c r="H56" s="4">
        <f t="shared" si="3"/>
        <v>14696045</v>
      </c>
      <c r="I56" s="35"/>
      <c r="J56" s="37">
        <f t="shared" si="4"/>
        <v>13342.693569340658</v>
      </c>
      <c r="K56" s="4">
        <v>13342.7</v>
      </c>
      <c r="L56" s="31">
        <f t="shared" si="5"/>
        <v>7184.5307692307688</v>
      </c>
      <c r="M56" s="14">
        <v>6875.8</v>
      </c>
      <c r="N56" s="29"/>
    </row>
    <row r="57" spans="1:14">
      <c r="A57" s="36">
        <v>49</v>
      </c>
      <c r="B57" s="15" t="s">
        <v>38</v>
      </c>
      <c r="C57" s="20">
        <v>89</v>
      </c>
      <c r="D57" s="20">
        <v>144516</v>
      </c>
      <c r="E57" s="4">
        <v>1</v>
      </c>
      <c r="F57" s="4">
        <f t="shared" ref="F57:F64" si="6">D57*E57</f>
        <v>144516</v>
      </c>
      <c r="G57" s="4">
        <f t="shared" ref="G57:G64" si="7">F57</f>
        <v>144516</v>
      </c>
      <c r="H57" s="4">
        <f t="shared" ref="H57:H64" si="8">G57*C57</f>
        <v>12861924</v>
      </c>
      <c r="I57" s="35"/>
      <c r="J57" s="37">
        <f t="shared" ref="J57:J64" si="9">H57/$H$8*$I$8</f>
        <v>11677.475854500191</v>
      </c>
      <c r="K57" s="4">
        <v>11677.5</v>
      </c>
      <c r="L57" s="31">
        <f t="shared" si="5"/>
        <v>1443.2865168539327</v>
      </c>
      <c r="M57" s="14">
        <v>0</v>
      </c>
      <c r="N57" s="29"/>
    </row>
    <row r="58" spans="1:14">
      <c r="A58" s="36">
        <v>50</v>
      </c>
      <c r="B58" s="18" t="s">
        <v>37</v>
      </c>
      <c r="C58" s="21">
        <v>43</v>
      </c>
      <c r="D58" s="21">
        <v>23303</v>
      </c>
      <c r="E58" s="5">
        <v>1.3</v>
      </c>
      <c r="F58" s="5">
        <f t="shared" si="6"/>
        <v>30293.9</v>
      </c>
      <c r="G58" s="5">
        <v>30294</v>
      </c>
      <c r="H58" s="4">
        <f t="shared" si="8"/>
        <v>1302642</v>
      </c>
      <c r="I58" s="35"/>
      <c r="J58" s="37">
        <f t="shared" si="9"/>
        <v>1182.6823500168277</v>
      </c>
      <c r="K58" s="4">
        <v>1182.7</v>
      </c>
      <c r="L58" s="31">
        <f t="shared" si="5"/>
        <v>1567.7651162790701</v>
      </c>
      <c r="M58" s="14">
        <v>1053.4000000000001</v>
      </c>
      <c r="N58" s="29"/>
    </row>
    <row r="59" spans="1:14">
      <c r="A59" s="36">
        <v>51</v>
      </c>
      <c r="B59" s="15" t="s">
        <v>39</v>
      </c>
      <c r="C59" s="20">
        <v>67</v>
      </c>
      <c r="D59" s="20">
        <v>292639</v>
      </c>
      <c r="E59" s="4">
        <v>1</v>
      </c>
      <c r="F59" s="4">
        <f t="shared" si="6"/>
        <v>292639</v>
      </c>
      <c r="G59" s="4">
        <f t="shared" si="7"/>
        <v>292639</v>
      </c>
      <c r="H59" s="4">
        <f t="shared" si="8"/>
        <v>19606813</v>
      </c>
      <c r="I59" s="35"/>
      <c r="J59" s="37">
        <f t="shared" si="9"/>
        <v>17801.231401398458</v>
      </c>
      <c r="K59" s="4">
        <v>17801.2</v>
      </c>
      <c r="L59" s="31">
        <f t="shared" si="5"/>
        <v>8767.7552238805965</v>
      </c>
      <c r="N59" s="29"/>
    </row>
    <row r="60" spans="1:14">
      <c r="A60" s="36">
        <v>52</v>
      </c>
      <c r="B60" s="15" t="s">
        <v>40</v>
      </c>
      <c r="C60" s="20">
        <v>91</v>
      </c>
      <c r="D60" s="20">
        <v>114874</v>
      </c>
      <c r="E60" s="4">
        <v>1</v>
      </c>
      <c r="F60" s="4">
        <f t="shared" si="6"/>
        <v>114874</v>
      </c>
      <c r="G60" s="4">
        <f t="shared" si="7"/>
        <v>114874</v>
      </c>
      <c r="H60" s="4">
        <f t="shared" si="8"/>
        <v>10453534</v>
      </c>
      <c r="I60" s="35"/>
      <c r="J60" s="37">
        <f t="shared" si="9"/>
        <v>9490.8732845254563</v>
      </c>
      <c r="K60" s="4">
        <v>9490.9</v>
      </c>
      <c r="L60" s="31">
        <f t="shared" si="5"/>
        <v>938.6604395604395</v>
      </c>
      <c r="N60" s="29"/>
    </row>
    <row r="61" spans="1:14">
      <c r="A61" s="36">
        <v>53</v>
      </c>
      <c r="B61" s="15" t="s">
        <v>70</v>
      </c>
      <c r="C61" s="20">
        <v>22</v>
      </c>
      <c r="D61" s="20">
        <v>100836</v>
      </c>
      <c r="E61" s="4">
        <v>1</v>
      </c>
      <c r="F61" s="4">
        <f t="shared" si="6"/>
        <v>100836</v>
      </c>
      <c r="G61" s="4">
        <f t="shared" si="7"/>
        <v>100836</v>
      </c>
      <c r="H61" s="4">
        <f t="shared" si="8"/>
        <v>2218392</v>
      </c>
      <c r="I61" s="35"/>
      <c r="J61" s="37">
        <f t="shared" si="9"/>
        <v>2014.1013907263321</v>
      </c>
      <c r="K61" s="4">
        <v>2014.1</v>
      </c>
      <c r="L61" s="31">
        <f t="shared" si="5"/>
        <v>7140.9</v>
      </c>
      <c r="N61" s="29"/>
    </row>
    <row r="62" spans="1:14">
      <c r="A62" s="36">
        <v>54</v>
      </c>
      <c r="B62" s="15" t="s">
        <v>41</v>
      </c>
      <c r="C62" s="20">
        <v>82</v>
      </c>
      <c r="D62" s="20">
        <v>117783</v>
      </c>
      <c r="E62" s="4">
        <v>1</v>
      </c>
      <c r="F62" s="4">
        <f t="shared" si="6"/>
        <v>117783</v>
      </c>
      <c r="G62" s="4">
        <f t="shared" si="7"/>
        <v>117783</v>
      </c>
      <c r="H62" s="4">
        <f t="shared" si="8"/>
        <v>9658206</v>
      </c>
      <c r="I62" s="35"/>
      <c r="J62" s="37">
        <f t="shared" si="9"/>
        <v>8768.7866420909395</v>
      </c>
      <c r="K62" s="4">
        <v>8768.7999999999993</v>
      </c>
      <c r="L62" s="31">
        <f t="shared" si="5"/>
        <v>1924.8585365853658</v>
      </c>
      <c r="N62" s="29"/>
    </row>
    <row r="63" spans="1:14" ht="30">
      <c r="A63" s="36">
        <v>55</v>
      </c>
      <c r="B63" s="16" t="s">
        <v>54</v>
      </c>
      <c r="C63" s="20">
        <v>62</v>
      </c>
      <c r="D63" s="20">
        <v>3108</v>
      </c>
      <c r="E63" s="4">
        <v>1</v>
      </c>
      <c r="F63" s="4">
        <f t="shared" si="6"/>
        <v>3108</v>
      </c>
      <c r="G63" s="4">
        <f t="shared" si="7"/>
        <v>3108</v>
      </c>
      <c r="H63" s="4">
        <f t="shared" si="8"/>
        <v>192696</v>
      </c>
      <c r="I63" s="35"/>
      <c r="J63" s="37">
        <f t="shared" si="9"/>
        <v>174.95072177838779</v>
      </c>
      <c r="K63" s="4">
        <v>174.9</v>
      </c>
      <c r="L63" s="31">
        <f t="shared" si="5"/>
        <v>107.19677419354838</v>
      </c>
      <c r="N63" s="29"/>
    </row>
    <row r="64" spans="1:14" ht="30">
      <c r="A64" s="36">
        <v>56</v>
      </c>
      <c r="B64" s="15" t="s">
        <v>55</v>
      </c>
      <c r="C64" s="20">
        <v>30</v>
      </c>
      <c r="D64" s="20">
        <v>54315</v>
      </c>
      <c r="E64" s="4">
        <v>1</v>
      </c>
      <c r="F64" s="4">
        <f t="shared" si="6"/>
        <v>54315</v>
      </c>
      <c r="G64" s="4">
        <f t="shared" si="7"/>
        <v>54315</v>
      </c>
      <c r="H64" s="4">
        <f t="shared" si="8"/>
        <v>1629450</v>
      </c>
      <c r="I64" s="35"/>
      <c r="J64" s="37">
        <f t="shared" si="9"/>
        <v>1479.3947648202038</v>
      </c>
      <c r="K64" s="4">
        <v>1479.4</v>
      </c>
      <c r="L64" s="31">
        <f t="shared" si="5"/>
        <v>3451.9333333333334</v>
      </c>
      <c r="N64" s="29"/>
    </row>
  </sheetData>
  <autoFilter ref="A7:G64"/>
  <mergeCells count="2">
    <mergeCell ref="A1:L3"/>
    <mergeCell ref="I9:I64"/>
  </mergeCells>
  <printOptions horizontalCentered="1"/>
  <pageMargins left="0.51181102362204722" right="0.23622047244094491" top="0.55000000000000004" bottom="0.43" header="0.31496062992125984" footer="0.31496062992125984"/>
  <pageSetup paperSize="9" scale="7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 (2)</vt:lpstr>
      <vt:lpstr>'Лист3 (2)'!Заголовки_для_печати</vt:lpstr>
      <vt:lpstr>'Лист3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ZaleshinEE</dc:creator>
  <cp:lastModifiedBy>FomichevaYA</cp:lastModifiedBy>
  <cp:lastPrinted>2017-08-25T16:03:23Z</cp:lastPrinted>
  <dcterms:created xsi:type="dcterms:W3CDTF">2016-11-02T06:20:21Z</dcterms:created>
  <dcterms:modified xsi:type="dcterms:W3CDTF">2018-06-25T11:57:44Z</dcterms:modified>
</cp:coreProperties>
</file>